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лд продавцев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<sst xmlns="http://schemas.openxmlformats.org/spreadsheetml/2006/main" count="29" uniqueCount="28">
  <si>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ФИО</t>
  </si>
  <si>
    <t>Разряд</t>
  </si>
  <si>
    <t>Продажа</t>
  </si>
  <si>
    <t>Премия</t>
  </si>
  <si>
    <t>Начислено</t>
  </si>
  <si>
    <t>Оклад</t>
  </si>
  <si>
    <t>Удержано</t>
  </si>
  <si>
    <t>1% проф.союз</t>
  </si>
  <si>
    <t>13% подоход. налог</t>
  </si>
  <si>
    <t>Зорина Юля</t>
  </si>
  <si>
    <t>№ п/п</t>
  </si>
  <si>
    <t>Матвеева Олеся</t>
  </si>
  <si>
    <t>Белобородова Олеся</t>
  </si>
  <si>
    <t>Ситченко Лена</t>
  </si>
  <si>
    <t>Горностаева Оля</t>
  </si>
  <si>
    <t>Горбова Алена</t>
  </si>
  <si>
    <t>Барисова Марина</t>
  </si>
  <si>
    <t>Батоева Туяна</t>
  </si>
  <si>
    <t>Балданова Цирен-Ханда</t>
  </si>
  <si>
    <t>Максимова Лиля</t>
  </si>
  <si>
    <t>Фуфачев Дима</t>
  </si>
  <si>
    <t>Болонева Света</t>
  </si>
  <si>
    <t>Иванова Люба</t>
  </si>
  <si>
    <t>Васильева Надя</t>
  </si>
  <si>
    <t>Выдано</t>
  </si>
  <si>
    <t>Расчет за месяц</t>
  </si>
  <si>
    <t>Коэффициенты</t>
  </si>
  <si>
    <t>Комиссионное вознаграждение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</si>
</sst>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M9" sqref="M9"/>
    </sheetView>
  </sheetViews>
  <sheetFormatPr defaultColWidth="9.140625" defaultRowHeight="12.75"/>
  <cols>
    <col min="1" max="1" width="5.140625" style="1" customWidth="1"/>
    <col min="2" max="2" width="19.57421875" style="1" customWidth="1"/>
    <col min="3" max="3" width="6.421875" style="1" customWidth="1"/>
    <col min="4" max="4" width="6.28125" style="1" customWidth="1"/>
    <col min="5" max="5" width="7.28125" style="1" customWidth="1"/>
    <col min="6" max="6" width="13.57421875" style="1" customWidth="1"/>
    <col min="7" max="7" width="6.7109375" style="1" customWidth="1"/>
    <col min="8" max="8" width="8.8515625" style="1" customWidth="1"/>
    <col min="9" max="9" width="6.8515625" style="1" customWidth="1"/>
    <col min="10" max="10" width="6.00390625" style="1" customWidth="1"/>
    <col min="11" max="11" width="8.421875" style="1" customWidth="1"/>
    <col min="12" max="12" width="11.421875" style="1" customWidth="1"/>
    <col min="13" max="13" width="16.421875" style="1" customWidth="1"/>
    <col min="14" max="14" width="9.57421875" style="1" customWidth="1"/>
    <col min="15" max="16384" width="9.140625" style="1" customWidth="1"/>
  </cols>
  <sheetData>
    <row r="1" spans="1:14" ht="12.75">
      <c r="A1" s="7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2.75">
      <c r="A2" s="6" t="s">
        <v>10</v>
      </c>
      <c r="B2" s="6" t="s">
        <v>0</v>
      </c>
      <c r="C2" s="6" t="s">
        <v>1</v>
      </c>
      <c r="D2" s="6" t="s">
        <v>5</v>
      </c>
      <c r="E2" s="6" t="s">
        <v>2</v>
      </c>
      <c r="F2" s="10" t="s">
        <v>27</v>
      </c>
      <c r="G2" s="6" t="s">
        <v>3</v>
      </c>
      <c r="H2" s="6" t="s">
        <v>4</v>
      </c>
      <c r="I2" s="6" t="s">
        <v>26</v>
      </c>
      <c r="J2" s="6"/>
      <c r="K2" s="6" t="s">
        <v>4</v>
      </c>
      <c r="L2" s="6" t="s">
        <v>6</v>
      </c>
      <c r="M2" s="6"/>
      <c r="N2" s="6" t="s">
        <v>24</v>
      </c>
    </row>
    <row r="3" spans="1:14" ht="12.75">
      <c r="A3" s="6"/>
      <c r="B3" s="6"/>
      <c r="C3" s="6"/>
      <c r="D3" s="6"/>
      <c r="E3" s="6"/>
      <c r="F3" s="10"/>
      <c r="G3" s="6"/>
      <c r="H3" s="6"/>
      <c r="I3" s="3">
        <v>0.2</v>
      </c>
      <c r="J3" s="3">
        <v>0.3</v>
      </c>
      <c r="K3" s="6"/>
      <c r="L3" s="2" t="s">
        <v>7</v>
      </c>
      <c r="M3" s="2" t="s">
        <v>8</v>
      </c>
      <c r="N3" s="6"/>
    </row>
    <row r="4" spans="1:14" ht="12.75">
      <c r="A4" s="2">
        <v>1</v>
      </c>
      <c r="B4" s="4" t="s">
        <v>18</v>
      </c>
      <c r="C4" s="2">
        <v>12</v>
      </c>
      <c r="D4" s="2">
        <v>1500</v>
      </c>
      <c r="E4" s="2">
        <v>250</v>
      </c>
      <c r="F4" s="2">
        <f>E4*8%</f>
        <v>20</v>
      </c>
      <c r="G4" s="2">
        <f>E4*2%</f>
        <v>5</v>
      </c>
      <c r="H4" s="2">
        <f>SUM(D4+F4+G4)</f>
        <v>1525</v>
      </c>
      <c r="I4" s="2">
        <f>H4*20%</f>
        <v>305</v>
      </c>
      <c r="J4" s="2">
        <f>H4*30%</f>
        <v>457.5</v>
      </c>
      <c r="K4" s="2">
        <f>H4+I4+J4</f>
        <v>2287.5</v>
      </c>
      <c r="L4" s="5">
        <f>K4*0.01</f>
        <v>22.875</v>
      </c>
      <c r="M4" s="5">
        <f>K4*0.13</f>
        <v>297.375</v>
      </c>
      <c r="N4" s="2">
        <f>K4-L4-M4</f>
        <v>1967.25</v>
      </c>
    </row>
    <row r="5" spans="1:14" ht="12.75">
      <c r="A5" s="2">
        <v>2</v>
      </c>
      <c r="B5" s="4" t="s">
        <v>16</v>
      </c>
      <c r="C5" s="2">
        <v>12</v>
      </c>
      <c r="D5" s="2">
        <v>1500</v>
      </c>
      <c r="E5" s="2">
        <v>122</v>
      </c>
      <c r="F5" s="2">
        <f aca="true" t="shared" si="0" ref="F5:F17">E5*8%</f>
        <v>9.76</v>
      </c>
      <c r="G5" s="2">
        <f aca="true" t="shared" si="1" ref="G5:G17">E5*2%</f>
        <v>2.44</v>
      </c>
      <c r="H5" s="2">
        <f aca="true" t="shared" si="2" ref="H5:H17">D5+F5+G5</f>
        <v>1512.2</v>
      </c>
      <c r="I5" s="2">
        <f aca="true" t="shared" si="3" ref="I5:I17">H5*20%</f>
        <v>302.44</v>
      </c>
      <c r="J5" s="2">
        <f aca="true" t="shared" si="4" ref="J5:J17">H5*30%</f>
        <v>453.66</v>
      </c>
      <c r="K5" s="2">
        <f aca="true" t="shared" si="5" ref="K5:K17">SUM(H5:J5)</f>
        <v>2268.3</v>
      </c>
      <c r="L5" s="5">
        <f>K5*0.01</f>
        <v>22.683000000000003</v>
      </c>
      <c r="M5" s="5">
        <f>K5*0.13</f>
        <v>294.879</v>
      </c>
      <c r="N5" s="2">
        <f>K5-L5-M5</f>
        <v>1950.7380000000003</v>
      </c>
    </row>
    <row r="6" spans="1:14" ht="12.75">
      <c r="A6" s="2">
        <v>3</v>
      </c>
      <c r="B6" s="4" t="s">
        <v>17</v>
      </c>
      <c r="C6" s="2">
        <v>12</v>
      </c>
      <c r="D6" s="2">
        <v>1500</v>
      </c>
      <c r="E6" s="2">
        <v>230</v>
      </c>
      <c r="F6" s="2">
        <f t="shared" si="0"/>
        <v>18.400000000000002</v>
      </c>
      <c r="G6" s="2">
        <f t="shared" si="1"/>
        <v>4.6000000000000005</v>
      </c>
      <c r="H6" s="2">
        <f t="shared" si="2"/>
        <v>1523</v>
      </c>
      <c r="I6" s="2">
        <f t="shared" si="3"/>
        <v>304.6</v>
      </c>
      <c r="J6" s="2">
        <f t="shared" si="4"/>
        <v>456.9</v>
      </c>
      <c r="K6" s="2">
        <f t="shared" si="5"/>
        <v>2284.5</v>
      </c>
      <c r="L6" s="5">
        <f aca="true" t="shared" si="6" ref="L6:L17">K6*0.01</f>
        <v>22.845</v>
      </c>
      <c r="M6" s="5">
        <f aca="true" t="shared" si="7" ref="M6:M17">K6*0.13</f>
        <v>296.985</v>
      </c>
      <c r="N6" s="2">
        <f aca="true" t="shared" si="8" ref="N6:N17">K6-L6-M6</f>
        <v>1964.67</v>
      </c>
    </row>
    <row r="7" spans="1:14" ht="12.75">
      <c r="A7" s="2">
        <v>4</v>
      </c>
      <c r="B7" s="4" t="s">
        <v>12</v>
      </c>
      <c r="C7" s="2">
        <v>12</v>
      </c>
      <c r="D7" s="2">
        <v>1500</v>
      </c>
      <c r="E7" s="2">
        <v>255</v>
      </c>
      <c r="F7" s="2">
        <f t="shared" si="0"/>
        <v>20.400000000000002</v>
      </c>
      <c r="G7" s="2">
        <f t="shared" si="1"/>
        <v>5.1000000000000005</v>
      </c>
      <c r="H7" s="2">
        <f>D7+F7+G7</f>
        <v>1525.5</v>
      </c>
      <c r="I7" s="2">
        <f t="shared" si="3"/>
        <v>305.1</v>
      </c>
      <c r="J7" s="2">
        <f t="shared" si="4"/>
        <v>457.65</v>
      </c>
      <c r="K7" s="2">
        <f t="shared" si="5"/>
        <v>2288.25</v>
      </c>
      <c r="L7" s="5">
        <f t="shared" si="6"/>
        <v>22.8825</v>
      </c>
      <c r="M7" s="5">
        <f t="shared" si="7"/>
        <v>297.4725</v>
      </c>
      <c r="N7" s="2">
        <f t="shared" si="8"/>
        <v>1967.8949999999998</v>
      </c>
    </row>
    <row r="8" spans="1:14" ht="12.75">
      <c r="A8" s="2">
        <v>5</v>
      </c>
      <c r="B8" s="4" t="s">
        <v>21</v>
      </c>
      <c r="C8" s="2">
        <v>12</v>
      </c>
      <c r="D8" s="2">
        <v>1500</v>
      </c>
      <c r="E8" s="2">
        <v>310</v>
      </c>
      <c r="F8" s="2">
        <f t="shared" si="0"/>
        <v>24.8</v>
      </c>
      <c r="G8" s="2">
        <f t="shared" si="1"/>
        <v>6.2</v>
      </c>
      <c r="H8" s="2">
        <f t="shared" si="2"/>
        <v>1531</v>
      </c>
      <c r="I8" s="2">
        <f t="shared" si="3"/>
        <v>306.2</v>
      </c>
      <c r="J8" s="2">
        <f t="shared" si="4"/>
        <v>459.3</v>
      </c>
      <c r="K8" s="2">
        <f t="shared" si="5"/>
        <v>2296.5</v>
      </c>
      <c r="L8" s="5">
        <f t="shared" si="6"/>
        <v>22.965</v>
      </c>
      <c r="M8" s="5">
        <f t="shared" si="7"/>
        <v>298.545</v>
      </c>
      <c r="N8" s="2">
        <f t="shared" si="8"/>
        <v>1974.9899999999998</v>
      </c>
    </row>
    <row r="9" spans="1:14" ht="12.75">
      <c r="A9" s="2">
        <v>6</v>
      </c>
      <c r="B9" s="4" t="s">
        <v>23</v>
      </c>
      <c r="C9" s="2">
        <v>12</v>
      </c>
      <c r="D9" s="2">
        <v>1500</v>
      </c>
      <c r="E9" s="2">
        <v>240</v>
      </c>
      <c r="F9" s="2">
        <f t="shared" si="0"/>
        <v>19.2</v>
      </c>
      <c r="G9" s="2">
        <f t="shared" si="1"/>
        <v>4.8</v>
      </c>
      <c r="H9" s="2">
        <f t="shared" si="2"/>
        <v>1524</v>
      </c>
      <c r="I9" s="2">
        <f t="shared" si="3"/>
        <v>304.8</v>
      </c>
      <c r="J9" s="2">
        <f t="shared" si="4"/>
        <v>457.2</v>
      </c>
      <c r="K9" s="2">
        <f t="shared" si="5"/>
        <v>2286</v>
      </c>
      <c r="L9" s="5">
        <f t="shared" si="6"/>
        <v>22.86</v>
      </c>
      <c r="M9" s="5">
        <f t="shared" si="7"/>
        <v>297.18</v>
      </c>
      <c r="N9" s="2">
        <f t="shared" si="8"/>
        <v>1965.9599999999998</v>
      </c>
    </row>
    <row r="10" spans="1:14" ht="12.75">
      <c r="A10" s="2">
        <v>7</v>
      </c>
      <c r="B10" s="4" t="s">
        <v>15</v>
      </c>
      <c r="C10" s="2">
        <v>12</v>
      </c>
      <c r="D10" s="2">
        <v>1500</v>
      </c>
      <c r="E10" s="2">
        <v>280</v>
      </c>
      <c r="F10" s="2">
        <f t="shared" si="0"/>
        <v>22.400000000000002</v>
      </c>
      <c r="G10" s="2">
        <f t="shared" si="1"/>
        <v>5.6000000000000005</v>
      </c>
      <c r="H10" s="2">
        <f t="shared" si="2"/>
        <v>1528</v>
      </c>
      <c r="I10" s="2">
        <f t="shared" si="3"/>
        <v>305.6</v>
      </c>
      <c r="J10" s="2">
        <f t="shared" si="4"/>
        <v>458.4</v>
      </c>
      <c r="K10" s="2">
        <f t="shared" si="5"/>
        <v>2292</v>
      </c>
      <c r="L10" s="5">
        <f t="shared" si="6"/>
        <v>22.92</v>
      </c>
      <c r="M10" s="5">
        <f t="shared" si="7"/>
        <v>297.96000000000004</v>
      </c>
      <c r="N10" s="2">
        <f t="shared" si="8"/>
        <v>1971.12</v>
      </c>
    </row>
    <row r="11" spans="1:14" ht="12.75">
      <c r="A11" s="2">
        <v>8</v>
      </c>
      <c r="B11" s="4" t="s">
        <v>14</v>
      </c>
      <c r="C11" s="2">
        <v>12</v>
      </c>
      <c r="D11" s="2">
        <v>1500</v>
      </c>
      <c r="E11" s="2">
        <v>300</v>
      </c>
      <c r="F11" s="2">
        <f t="shared" si="0"/>
        <v>24</v>
      </c>
      <c r="G11" s="2">
        <f t="shared" si="1"/>
        <v>6</v>
      </c>
      <c r="H11" s="2">
        <f t="shared" si="2"/>
        <v>1530</v>
      </c>
      <c r="I11" s="2">
        <f t="shared" si="3"/>
        <v>306</v>
      </c>
      <c r="J11" s="2">
        <f t="shared" si="4"/>
        <v>459</v>
      </c>
      <c r="K11" s="2">
        <f t="shared" si="5"/>
        <v>2295</v>
      </c>
      <c r="L11" s="5">
        <f t="shared" si="6"/>
        <v>22.95</v>
      </c>
      <c r="M11" s="5">
        <f t="shared" si="7"/>
        <v>298.35</v>
      </c>
      <c r="N11" s="2">
        <f t="shared" si="8"/>
        <v>1973.7000000000003</v>
      </c>
    </row>
    <row r="12" spans="1:14" ht="12.75">
      <c r="A12" s="2">
        <v>9</v>
      </c>
      <c r="B12" s="4" t="s">
        <v>9</v>
      </c>
      <c r="C12" s="2">
        <v>12</v>
      </c>
      <c r="D12" s="2">
        <v>1500</v>
      </c>
      <c r="E12" s="2">
        <v>350</v>
      </c>
      <c r="F12" s="2">
        <f t="shared" si="0"/>
        <v>28</v>
      </c>
      <c r="G12" s="2">
        <f t="shared" si="1"/>
        <v>7</v>
      </c>
      <c r="H12" s="2">
        <f t="shared" si="2"/>
        <v>1535</v>
      </c>
      <c r="I12" s="2">
        <f t="shared" si="3"/>
        <v>307</v>
      </c>
      <c r="J12" s="2">
        <f t="shared" si="4"/>
        <v>460.5</v>
      </c>
      <c r="K12" s="2">
        <f t="shared" si="5"/>
        <v>2302.5</v>
      </c>
      <c r="L12" s="5">
        <f t="shared" si="6"/>
        <v>23.025000000000002</v>
      </c>
      <c r="M12" s="5">
        <f t="shared" si="7"/>
        <v>299.325</v>
      </c>
      <c r="N12" s="2">
        <f t="shared" si="8"/>
        <v>1980.1499999999999</v>
      </c>
    </row>
    <row r="13" spans="1:14" ht="12.75">
      <c r="A13" s="2">
        <v>10</v>
      </c>
      <c r="B13" s="4" t="s">
        <v>22</v>
      </c>
      <c r="C13" s="2">
        <v>12</v>
      </c>
      <c r="D13" s="2">
        <v>1500</v>
      </c>
      <c r="E13" s="2">
        <v>150</v>
      </c>
      <c r="F13" s="2">
        <f t="shared" si="0"/>
        <v>12</v>
      </c>
      <c r="G13" s="2">
        <f t="shared" si="1"/>
        <v>3</v>
      </c>
      <c r="H13" s="2">
        <f t="shared" si="2"/>
        <v>1515</v>
      </c>
      <c r="I13" s="2">
        <f t="shared" si="3"/>
        <v>303</v>
      </c>
      <c r="J13" s="2">
        <f t="shared" si="4"/>
        <v>454.5</v>
      </c>
      <c r="K13" s="2">
        <f t="shared" si="5"/>
        <v>2272.5</v>
      </c>
      <c r="L13" s="5">
        <f t="shared" si="6"/>
        <v>22.725</v>
      </c>
      <c r="M13" s="5">
        <f t="shared" si="7"/>
        <v>295.425</v>
      </c>
      <c r="N13" s="2">
        <f t="shared" si="8"/>
        <v>1954.3500000000001</v>
      </c>
    </row>
    <row r="14" spans="1:14" ht="12.75">
      <c r="A14" s="2">
        <v>11</v>
      </c>
      <c r="B14" s="4" t="s">
        <v>19</v>
      </c>
      <c r="C14" s="2">
        <v>12</v>
      </c>
      <c r="D14" s="2">
        <v>1500</v>
      </c>
      <c r="E14" s="2">
        <v>180</v>
      </c>
      <c r="F14" s="2">
        <f t="shared" si="0"/>
        <v>14.4</v>
      </c>
      <c r="G14" s="2">
        <f t="shared" si="1"/>
        <v>3.6</v>
      </c>
      <c r="H14" s="2">
        <f t="shared" si="2"/>
        <v>1518</v>
      </c>
      <c r="I14" s="2">
        <f t="shared" si="3"/>
        <v>303.6</v>
      </c>
      <c r="J14" s="2">
        <f t="shared" si="4"/>
        <v>455.4</v>
      </c>
      <c r="K14" s="2">
        <f t="shared" si="5"/>
        <v>2277</v>
      </c>
      <c r="L14" s="5">
        <f t="shared" si="6"/>
        <v>22.77</v>
      </c>
      <c r="M14" s="5">
        <f t="shared" si="7"/>
        <v>296.01</v>
      </c>
      <c r="N14" s="2">
        <f t="shared" si="8"/>
        <v>1958.22</v>
      </c>
    </row>
    <row r="15" spans="1:14" ht="12.75">
      <c r="A15" s="2">
        <v>12</v>
      </c>
      <c r="B15" s="4" t="s">
        <v>11</v>
      </c>
      <c r="C15" s="2">
        <v>12</v>
      </c>
      <c r="D15" s="2">
        <v>1500</v>
      </c>
      <c r="E15" s="2">
        <v>250</v>
      </c>
      <c r="F15" s="2">
        <f t="shared" si="0"/>
        <v>20</v>
      </c>
      <c r="G15" s="2">
        <f t="shared" si="1"/>
        <v>5</v>
      </c>
      <c r="H15" s="2">
        <f t="shared" si="2"/>
        <v>1525</v>
      </c>
      <c r="I15" s="2">
        <f t="shared" si="3"/>
        <v>305</v>
      </c>
      <c r="J15" s="2">
        <f t="shared" si="4"/>
        <v>457.5</v>
      </c>
      <c r="K15" s="2">
        <f t="shared" si="5"/>
        <v>2287.5</v>
      </c>
      <c r="L15" s="5">
        <f t="shared" si="6"/>
        <v>22.875</v>
      </c>
      <c r="M15" s="5">
        <f t="shared" si="7"/>
        <v>297.375</v>
      </c>
      <c r="N15" s="2">
        <f t="shared" si="8"/>
        <v>1967.25</v>
      </c>
    </row>
    <row r="16" spans="1:14" ht="12.75">
      <c r="A16" s="2">
        <v>13</v>
      </c>
      <c r="B16" s="4" t="s">
        <v>13</v>
      </c>
      <c r="C16" s="2">
        <v>12</v>
      </c>
      <c r="D16" s="2">
        <v>1500</v>
      </c>
      <c r="E16" s="2">
        <v>230</v>
      </c>
      <c r="F16" s="2">
        <f t="shared" si="0"/>
        <v>18.400000000000002</v>
      </c>
      <c r="G16" s="2">
        <f t="shared" si="1"/>
        <v>4.6000000000000005</v>
      </c>
      <c r="H16" s="2">
        <f t="shared" si="2"/>
        <v>1523</v>
      </c>
      <c r="I16" s="2">
        <f t="shared" si="3"/>
        <v>304.6</v>
      </c>
      <c r="J16" s="2">
        <f t="shared" si="4"/>
        <v>456.9</v>
      </c>
      <c r="K16" s="2">
        <f t="shared" si="5"/>
        <v>2284.5</v>
      </c>
      <c r="L16" s="5">
        <f t="shared" si="6"/>
        <v>22.845</v>
      </c>
      <c r="M16" s="5">
        <f t="shared" si="7"/>
        <v>296.985</v>
      </c>
      <c r="N16" s="2">
        <f t="shared" si="8"/>
        <v>1964.67</v>
      </c>
    </row>
    <row r="17" spans="1:14" ht="12.75">
      <c r="A17" s="2">
        <v>14</v>
      </c>
      <c r="B17" s="4" t="s">
        <v>20</v>
      </c>
      <c r="C17" s="2">
        <v>12</v>
      </c>
      <c r="D17" s="2">
        <v>1500</v>
      </c>
      <c r="E17" s="2">
        <v>245</v>
      </c>
      <c r="F17" s="2">
        <f t="shared" si="0"/>
        <v>19.6</v>
      </c>
      <c r="G17" s="2">
        <f t="shared" si="1"/>
        <v>4.9</v>
      </c>
      <c r="H17" s="2">
        <f t="shared" si="2"/>
        <v>1524.5</v>
      </c>
      <c r="I17" s="2">
        <f t="shared" si="3"/>
        <v>304.90000000000003</v>
      </c>
      <c r="J17" s="2">
        <f t="shared" si="4"/>
        <v>457.34999999999997</v>
      </c>
      <c r="K17" s="2">
        <f t="shared" si="5"/>
        <v>2286.75</v>
      </c>
      <c r="L17" s="5">
        <f t="shared" si="6"/>
        <v>22.8675</v>
      </c>
      <c r="M17" s="5">
        <f t="shared" si="7"/>
        <v>297.27750000000003</v>
      </c>
      <c r="N17" s="2">
        <f t="shared" si="8"/>
        <v>1966.605</v>
      </c>
    </row>
  </sheetData>
  <mergeCells count="13">
    <mergeCell ref="A1:N1"/>
    <mergeCell ref="I2:J2"/>
    <mergeCell ref="L2:M2"/>
    <mergeCell ref="B2:B3"/>
    <mergeCell ref="C2:C3"/>
    <mergeCell ref="D2:D3"/>
    <mergeCell ref="E2:E3"/>
    <mergeCell ref="F2:F3"/>
    <mergeCell ref="G2:G3"/>
    <mergeCell ref="H2:H3"/>
    <mergeCell ref="K2:K3"/>
    <mergeCell ref="A2:A3"/>
    <mergeCell ref="N2:N3"/>
  </mergeCells>
  <printOptions/>
  <pageMargins left="0.29" right="0.36" top="0.6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2005-02-21T18:05:00Z</cp:lastPrinted>
  <dcterms:created xsi:type="dcterms:W3CDTF">1996-10-08T23:32:33Z</dcterms:created>
  <dcterms:modified xsi:type="dcterms:W3CDTF">2012-02-11T08:31:37Z</dcterms:modified>
  <cp:category/>
  <cp:version/>
  <cp:contentType/>
  <cp:contentStatus/>
</cp:coreProperties>
</file>